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6608" windowHeight="8736"/>
  </bookViews>
  <sheets>
    <sheet name="Solo" sheetId="1" r:id="rId1"/>
    <sheet name="Dupla Masc." sheetId="6" r:id="rId2"/>
    <sheet name="Quarteto Misto" sheetId="8" r:id="rId3"/>
    <sheet name="Calcule o fator final da Etapa" sheetId="5" r:id="rId4"/>
  </sheets>
  <calcPr calcId="145621"/>
</workbook>
</file>

<file path=xl/calcChain.xml><?xml version="1.0" encoding="utf-8"?>
<calcChain xmlns="http://schemas.openxmlformats.org/spreadsheetml/2006/main">
  <c r="O11" i="6" l="1"/>
  <c r="O10" i="6"/>
  <c r="O9" i="6"/>
  <c r="O8" i="6"/>
  <c r="O7" i="6"/>
  <c r="N9" i="1"/>
  <c r="N7" i="1"/>
  <c r="N8" i="1"/>
  <c r="N12" i="8"/>
  <c r="N10" i="8"/>
  <c r="N11" i="8"/>
  <c r="N7" i="8"/>
  <c r="N8" i="8"/>
  <c r="N9" i="8"/>
  <c r="N10" i="1" l="1"/>
  <c r="N11" i="1"/>
  <c r="P22" i="5" l="1"/>
  <c r="M13" i="5" l="1"/>
  <c r="E32" i="5" l="1"/>
  <c r="E31" i="5"/>
  <c r="E30" i="5"/>
  <c r="E29" i="5"/>
  <c r="E28" i="5"/>
  <c r="E27" i="5"/>
  <c r="E26" i="5"/>
  <c r="E25" i="5"/>
  <c r="E24" i="5"/>
  <c r="E23" i="5"/>
  <c r="Q14" i="5"/>
  <c r="E20" i="5"/>
  <c r="M7" i="5"/>
  <c r="Q5" i="5" l="1"/>
  <c r="O8" i="5"/>
  <c r="M11" i="5"/>
  <c r="Q13" i="5"/>
  <c r="Q9" i="5"/>
  <c r="O12" i="5"/>
  <c r="O7" i="5"/>
  <c r="M10" i="5"/>
  <c r="Q12" i="5"/>
  <c r="M6" i="5"/>
  <c r="Q8" i="5"/>
  <c r="O11" i="5"/>
  <c r="M14" i="5"/>
  <c r="M5" i="5"/>
  <c r="O6" i="5"/>
  <c r="Q7" i="5"/>
  <c r="M9" i="5"/>
  <c r="O10" i="5"/>
  <c r="Q11" i="5"/>
  <c r="O14" i="5"/>
  <c r="O5" i="5"/>
  <c r="Q6" i="5"/>
  <c r="M8" i="5"/>
  <c r="O9" i="5"/>
  <c r="Q10" i="5"/>
  <c r="M12" i="5"/>
  <c r="O13" i="5"/>
</calcChain>
</file>

<file path=xl/sharedStrings.xml><?xml version="1.0" encoding="utf-8"?>
<sst xmlns="http://schemas.openxmlformats.org/spreadsheetml/2006/main" count="265" uniqueCount="74">
  <si>
    <t>Equipe</t>
  </si>
  <si>
    <t>Total</t>
  </si>
  <si>
    <t>Posição</t>
  </si>
  <si>
    <t>PONTUAÇÃO INICIAL</t>
  </si>
  <si>
    <t>PONTUAÇÃO FINAL</t>
  </si>
  <si>
    <t>Pontuação (Pi)</t>
  </si>
  <si>
    <t>FATOR FINAL</t>
  </si>
  <si>
    <t>30...</t>
  </si>
  <si>
    <t>FATOR DISTÂNCIA</t>
  </si>
  <si>
    <t>FATOR NÚMERO DE EQUIPES</t>
  </si>
  <si>
    <t>Distância</t>
  </si>
  <si>
    <t>fd</t>
  </si>
  <si>
    <t>Número de Equipes</t>
  </si>
  <si>
    <t>fn</t>
  </si>
  <si>
    <t>fe</t>
  </si>
  <si>
    <t>&lt;</t>
  </si>
  <si>
    <t>≥</t>
  </si>
  <si>
    <t>ff</t>
  </si>
  <si>
    <t>=</t>
  </si>
  <si>
    <t>Prova</t>
  </si>
  <si>
    <t>Data</t>
  </si>
  <si>
    <t>Fator Final Ranking</t>
  </si>
  <si>
    <t>Modalidade</t>
  </si>
  <si>
    <t>FATOR ELITE</t>
  </si>
  <si>
    <t>Atleta</t>
  </si>
  <si>
    <r>
      <t>Campeonato Paulista de Corrida de Aventura - 2019 - FP</t>
    </r>
    <r>
      <rPr>
        <b/>
        <sz val="22"/>
        <color rgb="FFFF0000"/>
        <rFont val="Calibri"/>
        <family val="2"/>
        <scheme val="minor"/>
      </rPr>
      <t>CAv</t>
    </r>
  </si>
  <si>
    <r>
      <t>Campeonato Paulista de Corrida de Aventura - 2019- FP</t>
    </r>
    <r>
      <rPr>
        <b/>
        <sz val="22"/>
        <color rgb="FFFF0000"/>
        <rFont val="Calibri"/>
        <family val="2"/>
        <scheme val="minor"/>
      </rPr>
      <t>CAv</t>
    </r>
  </si>
  <si>
    <t>Alexandre Ferreira Salgado</t>
  </si>
  <si>
    <t>Leonardo de Oliveira Carvalho</t>
  </si>
  <si>
    <t>Anderson Abrantes</t>
  </si>
  <si>
    <t>50 KM</t>
  </si>
  <si>
    <t>-</t>
  </si>
  <si>
    <t>Capitão</t>
  </si>
  <si>
    <t>Enrico Frigeri</t>
  </si>
  <si>
    <t>Rodrigo Koike</t>
  </si>
  <si>
    <t>Fabio Barbin</t>
  </si>
  <si>
    <t>IRMÃOS METRILHAS</t>
  </si>
  <si>
    <t>KRASS</t>
  </si>
  <si>
    <t>E-BACON</t>
  </si>
  <si>
    <t>Luiz Mazzotini</t>
  </si>
  <si>
    <t>Menésio Pinto Cunha Junior</t>
  </si>
  <si>
    <t>CURTLO GJG LOBO GUARÁ</t>
  </si>
  <si>
    <t>Gabriela de Carvalho</t>
  </si>
  <si>
    <t>MATADENTRO AVENTURA</t>
  </si>
  <si>
    <t>Sandro Badaró</t>
  </si>
  <si>
    <t>HAKA RACE - SLP</t>
  </si>
  <si>
    <t>OS TIÃO</t>
  </si>
  <si>
    <t>CHAUÁS - REGISTRO</t>
  </si>
  <si>
    <t xml:space="preserve">300 KM </t>
  </si>
  <si>
    <t>UBUNTU XONDARO</t>
  </si>
  <si>
    <t>TUPI</t>
  </si>
  <si>
    <t>SELVA</t>
  </si>
  <si>
    <t>Guilherme M. Alves</t>
  </si>
  <si>
    <t>Paulo Bounnard</t>
  </si>
  <si>
    <t>Paula Silva de Mattos</t>
  </si>
  <si>
    <t>Guilherme Coren</t>
  </si>
  <si>
    <t>CALANGO FORTE</t>
  </si>
  <si>
    <t>LIMPA TUDO</t>
  </si>
  <si>
    <t>Rafael Reis</t>
  </si>
  <si>
    <t>Felipe S. Garcês</t>
  </si>
  <si>
    <t>ADVENTURE CAMP - C. DO MAR</t>
  </si>
  <si>
    <t>30 KM</t>
  </si>
  <si>
    <t>HAKA RACE- BROTAS</t>
  </si>
  <si>
    <t>100 KM</t>
  </si>
  <si>
    <t>35 KM</t>
  </si>
  <si>
    <t>HAKA EXPEDITION - ITANHANDU</t>
  </si>
  <si>
    <t>150 KM</t>
  </si>
  <si>
    <t>300 KM</t>
  </si>
  <si>
    <t>ADVENTURE CAMP - PE JUQUERY</t>
  </si>
  <si>
    <t>ADV CAMP - C. DO MAR</t>
  </si>
  <si>
    <t>ADV CAMP - PE JUQUERY</t>
  </si>
  <si>
    <t>HAKA RACE- GUARAREMA</t>
  </si>
  <si>
    <t>ADV CAMP - MOGI CRUZES</t>
  </si>
  <si>
    <t>HAKA RACE- SÃO ROQUE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</si>
</sst>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°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9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8" xfId="0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4" borderId="6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2" fontId="5" fillId="5" borderId="8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5" fillId="5" borderId="4" xfId="0" applyFont="1" applyFill="1" applyBorder="1" applyAlignment="1">
      <alignment horizontal="right" vertical="center"/>
    </xf>
    <xf numFmtId="0" fontId="0" fillId="5" borderId="8" xfId="0" applyFill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2" fontId="5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left"/>
    </xf>
    <xf numFmtId="2" fontId="5" fillId="5" borderId="8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 vertical="center"/>
    </xf>
    <xf numFmtId="2" fontId="5" fillId="5" borderId="12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2" fontId="5" fillId="5" borderId="1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/>
    </xf>
    <xf numFmtId="0" fontId="0" fillId="2" borderId="9" xfId="0" applyFill="1" applyBorder="1"/>
    <xf numFmtId="0" fontId="0" fillId="2" borderId="11" xfId="0" applyFill="1" applyBorder="1"/>
    <xf numFmtId="0" fontId="0" fillId="2" borderId="10" xfId="0" applyFill="1" applyBorder="1"/>
    <xf numFmtId="2" fontId="6" fillId="0" borderId="8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1" fillId="6" borderId="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14" fontId="1" fillId="7" borderId="14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/>
    </xf>
    <xf numFmtId="14" fontId="1" fillId="8" borderId="14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14" fontId="1" fillId="9" borderId="8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0" fillId="6" borderId="1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/>
    </xf>
    <xf numFmtId="14" fontId="1" fillId="10" borderId="8" xfId="0" applyNumberFormat="1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" xfId="0" applyFill="1" applyBorder="1"/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0</xdr:rowOff>
    </xdr:from>
    <xdr:to>
      <xdr:col>2</xdr:col>
      <xdr:colOff>552450</xdr:colOff>
      <xdr:row>2</xdr:row>
      <xdr:rowOff>115382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0"/>
          <a:ext cx="1162051" cy="1220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0</xdr:row>
      <xdr:rowOff>60960</xdr:rowOff>
    </xdr:from>
    <xdr:to>
      <xdr:col>2</xdr:col>
      <xdr:colOff>228601</xdr:colOff>
      <xdr:row>3</xdr:row>
      <xdr:rowOff>135255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0960"/>
          <a:ext cx="929640" cy="118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26671</xdr:colOff>
      <xdr:row>0</xdr:row>
      <xdr:rowOff>99060</xdr:rowOff>
    </xdr:from>
    <xdr:to>
      <xdr:col>2</xdr:col>
      <xdr:colOff>438151</xdr:colOff>
      <xdr:row>2</xdr:row>
      <xdr:rowOff>167640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6" y="99060"/>
          <a:ext cx="925830" cy="1173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687294</xdr:colOff>
      <xdr:row>6</xdr:row>
      <xdr:rowOff>44823</xdr:rowOff>
    </xdr:from>
    <xdr:to>
      <xdr:col>10</xdr:col>
      <xdr:colOff>216647</xdr:colOff>
      <xdr:row>8</xdr:row>
      <xdr:rowOff>97118</xdr:rowOff>
    </xdr:to>
    <xdr:sp macro="" textlink="">
      <xdr:nvSpPr>
        <xdr:cNvPr id="2" name="Seta para a direita 1"/>
        <xdr:cNvSpPr/>
      </xdr:nvSpPr>
      <xdr:spPr>
        <a:xfrm>
          <a:off x="4596354" y="1302123"/>
          <a:ext cx="1030493" cy="418055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138205</xdr:colOff>
      <xdr:row>18</xdr:row>
      <xdr:rowOff>66168</xdr:rowOff>
    </xdr:from>
    <xdr:to>
      <xdr:col>19</xdr:col>
      <xdr:colOff>29882</xdr:colOff>
      <xdr:row>20</xdr:row>
      <xdr:rowOff>134470</xdr:rowOff>
    </xdr:to>
    <xdr:sp macro="" textlink="">
      <xdr:nvSpPr>
        <xdr:cNvPr id="3" name="CaixaDeTexto 2"/>
        <xdr:cNvSpPr txBox="1"/>
      </xdr:nvSpPr>
      <xdr:spPr>
        <a:xfrm>
          <a:off x="9289825" y="3769488"/>
          <a:ext cx="1385197" cy="4416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ap="rnd" cmpd="sng">
          <a:solidFill>
            <a:schemeClr val="accent2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>
              <a:solidFill>
                <a:srgbClr val="FF0000"/>
              </a:solidFill>
            </a:rPr>
            <a:t>Alterar apenas os valores em vermelho</a:t>
          </a:r>
        </a:p>
      </xdr:txBody>
    </xdr:sp>
    <xdr:clientData/>
  </xdr:twoCellAnchor>
  <xdr:twoCellAnchor editAs="oneCell">
    <xdr:from>
      <xdr:col>1</xdr:col>
      <xdr:colOff>76201</xdr:colOff>
      <xdr:row>1</xdr:row>
      <xdr:rowOff>21770</xdr:rowOff>
    </xdr:from>
    <xdr:to>
      <xdr:col>1</xdr:col>
      <xdr:colOff>1186543</xdr:colOff>
      <xdr:row>8</xdr:row>
      <xdr:rowOff>170716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5" y="108856"/>
          <a:ext cx="1110342" cy="1651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11"/>
  <sheetViews>
    <sheetView tabSelected="1" zoomScale="80" zoomScaleNormal="80" workbookViewId="0">
      <selection activeCell="B1" sqref="B1:N1"/>
    </sheetView>
  </sheetViews>
  <sheetFormatPr defaultRowHeight="14.4" x14ac:dyDescent="0.3"/>
  <cols>
    <col min="1" max="1" width="1.5546875" customWidth="1"/>
    <col min="2" max="2" width="9.33203125" customWidth="1"/>
    <col min="3" max="3" width="33.21875" customWidth="1"/>
    <col min="4" max="4" width="10.6640625" customWidth="1"/>
    <col min="5" max="5" width="10.88671875" style="65" customWidth="1"/>
    <col min="6" max="6" width="14.33203125" style="65" customWidth="1"/>
    <col min="7" max="7" width="11.6640625" style="65" customWidth="1"/>
    <col min="8" max="8" width="12.44140625" style="65" customWidth="1"/>
    <col min="9" max="9" width="13.5546875" style="65" customWidth="1"/>
    <col min="10" max="10" width="14.6640625" style="65" customWidth="1"/>
    <col min="11" max="11" width="12.5546875" style="65" customWidth="1"/>
    <col min="12" max="12" width="13.5546875" style="65" customWidth="1"/>
    <col min="13" max="13" width="11.5546875" style="65" customWidth="1"/>
    <col min="14" max="14" width="10.5546875" customWidth="1"/>
  </cols>
  <sheetData>
    <row r="1" spans="2:14" ht="43.95" customHeight="1" thickBot="1" x14ac:dyDescent="0.35">
      <c r="B1" s="170" t="s">
        <v>25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4" ht="43.2" x14ac:dyDescent="0.3">
      <c r="B2" s="62"/>
      <c r="C2" s="97" t="s">
        <v>19</v>
      </c>
      <c r="D2" s="72" t="s">
        <v>45</v>
      </c>
      <c r="E2" s="85" t="s">
        <v>47</v>
      </c>
      <c r="F2" s="90" t="s">
        <v>60</v>
      </c>
      <c r="G2" s="78" t="s">
        <v>62</v>
      </c>
      <c r="H2" s="78" t="s">
        <v>62</v>
      </c>
      <c r="I2" s="145" t="s">
        <v>65</v>
      </c>
      <c r="J2" s="90" t="s">
        <v>68</v>
      </c>
      <c r="K2" s="78" t="s">
        <v>71</v>
      </c>
      <c r="L2" s="90" t="s">
        <v>72</v>
      </c>
      <c r="M2" s="78" t="s">
        <v>73</v>
      </c>
      <c r="N2" s="173" t="s">
        <v>1</v>
      </c>
    </row>
    <row r="3" spans="2:14" x14ac:dyDescent="0.3">
      <c r="B3" s="62"/>
      <c r="C3" s="98" t="s">
        <v>22</v>
      </c>
      <c r="D3" s="73" t="s">
        <v>30</v>
      </c>
      <c r="E3" s="86" t="s">
        <v>48</v>
      </c>
      <c r="F3" s="91" t="s">
        <v>63</v>
      </c>
      <c r="G3" s="79" t="s">
        <v>64</v>
      </c>
      <c r="H3" s="79" t="s">
        <v>30</v>
      </c>
      <c r="I3" s="146" t="s">
        <v>66</v>
      </c>
      <c r="J3" s="91" t="s">
        <v>30</v>
      </c>
      <c r="K3" s="79" t="s">
        <v>30</v>
      </c>
      <c r="L3" s="91" t="s">
        <v>30</v>
      </c>
      <c r="M3" s="79" t="s">
        <v>30</v>
      </c>
      <c r="N3" s="174"/>
    </row>
    <row r="4" spans="2:14" x14ac:dyDescent="0.3">
      <c r="B4" s="62"/>
      <c r="C4" s="98" t="s">
        <v>20</v>
      </c>
      <c r="D4" s="74">
        <v>43540</v>
      </c>
      <c r="E4" s="87">
        <v>43574</v>
      </c>
      <c r="F4" s="92">
        <v>43610</v>
      </c>
      <c r="G4" s="80">
        <v>43603</v>
      </c>
      <c r="H4" s="80">
        <v>43603</v>
      </c>
      <c r="I4" s="147">
        <v>43636</v>
      </c>
      <c r="J4" s="92">
        <v>43687</v>
      </c>
      <c r="K4" s="80">
        <v>43701</v>
      </c>
      <c r="L4" s="92">
        <v>43764</v>
      </c>
      <c r="M4" s="80">
        <v>43771</v>
      </c>
      <c r="N4" s="174"/>
    </row>
    <row r="5" spans="2:14" ht="15" thickBot="1" x14ac:dyDescent="0.35">
      <c r="B5" s="62"/>
      <c r="C5" s="99" t="s">
        <v>21</v>
      </c>
      <c r="D5" s="75">
        <v>1.03</v>
      </c>
      <c r="E5" s="88" t="s">
        <v>31</v>
      </c>
      <c r="F5" s="93">
        <v>2.0499999999999998</v>
      </c>
      <c r="G5" s="94">
        <v>0.65</v>
      </c>
      <c r="H5" s="94">
        <v>1.06</v>
      </c>
      <c r="I5" s="148">
        <v>2.71</v>
      </c>
      <c r="J5" s="93">
        <v>1.06</v>
      </c>
      <c r="K5" s="94">
        <v>1.0900000000000001</v>
      </c>
      <c r="L5" s="93">
        <v>1.1200000000000001</v>
      </c>
      <c r="M5" s="94">
        <v>1.06</v>
      </c>
      <c r="N5" s="174"/>
    </row>
    <row r="6" spans="2:14" ht="15" thickBot="1" x14ac:dyDescent="0.35">
      <c r="B6" s="157" t="s">
        <v>2</v>
      </c>
      <c r="C6" s="150" t="s">
        <v>24</v>
      </c>
      <c r="D6" s="151"/>
      <c r="E6" s="152"/>
      <c r="F6" s="152"/>
      <c r="G6" s="152"/>
      <c r="H6" s="152"/>
      <c r="I6" s="153"/>
      <c r="J6" s="154"/>
      <c r="K6" s="164"/>
      <c r="L6" s="164"/>
      <c r="M6" s="164"/>
      <c r="N6" s="174"/>
    </row>
    <row r="7" spans="2:14" ht="17.399999999999999" x14ac:dyDescent="0.3">
      <c r="B7" s="109">
        <v>1</v>
      </c>
      <c r="C7" s="112" t="s">
        <v>27</v>
      </c>
      <c r="D7" s="135" t="s">
        <v>31</v>
      </c>
      <c r="E7" s="67" t="s">
        <v>31</v>
      </c>
      <c r="F7" s="136">
        <v>125.21</v>
      </c>
      <c r="G7" s="101" t="s">
        <v>31</v>
      </c>
      <c r="H7" s="67" t="s">
        <v>31</v>
      </c>
      <c r="I7" s="135">
        <v>270.89</v>
      </c>
      <c r="J7" s="67">
        <v>64.66</v>
      </c>
      <c r="K7" s="67">
        <v>94.99</v>
      </c>
      <c r="L7" s="67">
        <v>41.57</v>
      </c>
      <c r="M7" s="67" t="s">
        <v>31</v>
      </c>
      <c r="N7" s="67">
        <f>SUM(D7:M7)</f>
        <v>597.32000000000005</v>
      </c>
    </row>
    <row r="8" spans="2:14" s="65" customFormat="1" ht="17.399999999999999" x14ac:dyDescent="0.3">
      <c r="B8" s="110">
        <v>2</v>
      </c>
      <c r="C8" s="113" t="s">
        <v>29</v>
      </c>
      <c r="D8" s="132">
        <v>103</v>
      </c>
      <c r="E8" s="63" t="s">
        <v>31</v>
      </c>
      <c r="F8" s="134" t="s">
        <v>31</v>
      </c>
      <c r="G8" s="102" t="s">
        <v>31</v>
      </c>
      <c r="H8" s="63">
        <v>106.9</v>
      </c>
      <c r="I8" s="132" t="s">
        <v>31</v>
      </c>
      <c r="J8" s="63">
        <v>106</v>
      </c>
      <c r="K8" s="63" t="s">
        <v>31</v>
      </c>
      <c r="L8" s="63">
        <v>112.36</v>
      </c>
      <c r="M8" s="63">
        <v>106.09</v>
      </c>
      <c r="N8" s="63">
        <f>SUM(D8:M8)</f>
        <v>534.35</v>
      </c>
    </row>
    <row r="9" spans="2:14" s="65" customFormat="1" ht="17.399999999999999" x14ac:dyDescent="0.3">
      <c r="B9" s="110">
        <v>3</v>
      </c>
      <c r="C9" s="113" t="s">
        <v>28</v>
      </c>
      <c r="D9" s="132" t="s">
        <v>31</v>
      </c>
      <c r="E9" s="63" t="s">
        <v>31</v>
      </c>
      <c r="F9" s="134">
        <v>141.63</v>
      </c>
      <c r="G9" s="102" t="s">
        <v>31</v>
      </c>
      <c r="H9" s="63" t="s">
        <v>31</v>
      </c>
      <c r="I9" s="132" t="s">
        <v>31</v>
      </c>
      <c r="J9" s="63" t="s">
        <v>31</v>
      </c>
      <c r="K9" s="63" t="s">
        <v>31</v>
      </c>
      <c r="L9" s="63" t="s">
        <v>31</v>
      </c>
      <c r="M9" s="63" t="s">
        <v>31</v>
      </c>
      <c r="N9" s="63">
        <f>SUM(D9:M9)</f>
        <v>141.63</v>
      </c>
    </row>
    <row r="10" spans="2:14" s="65" customFormat="1" ht="17.399999999999999" x14ac:dyDescent="0.3">
      <c r="B10" s="110">
        <v>4</v>
      </c>
      <c r="C10" s="113" t="s">
        <v>54</v>
      </c>
      <c r="D10" s="132" t="s">
        <v>31</v>
      </c>
      <c r="E10" s="63" t="s">
        <v>31</v>
      </c>
      <c r="F10" s="134" t="s">
        <v>31</v>
      </c>
      <c r="G10" s="102">
        <v>25.35</v>
      </c>
      <c r="H10" s="63" t="s">
        <v>31</v>
      </c>
      <c r="I10" s="132" t="s">
        <v>31</v>
      </c>
      <c r="J10" s="63" t="s">
        <v>31</v>
      </c>
      <c r="K10" s="63" t="s">
        <v>31</v>
      </c>
      <c r="L10" s="63" t="s">
        <v>31</v>
      </c>
      <c r="M10" s="63" t="s">
        <v>31</v>
      </c>
      <c r="N10" s="63">
        <f t="shared" ref="N9:N11" si="0">SUM(D10:L10)</f>
        <v>25.35</v>
      </c>
    </row>
    <row r="11" spans="2:14" s="65" customFormat="1" ht="18" thickBot="1" x14ac:dyDescent="0.35">
      <c r="B11" s="111">
        <v>5</v>
      </c>
      <c r="C11" s="114" t="s">
        <v>55</v>
      </c>
      <c r="D11" s="137" t="s">
        <v>31</v>
      </c>
      <c r="E11" s="68" t="s">
        <v>31</v>
      </c>
      <c r="F11" s="138" t="s">
        <v>31</v>
      </c>
      <c r="G11" s="105">
        <v>21.3</v>
      </c>
      <c r="H11" s="68" t="s">
        <v>31</v>
      </c>
      <c r="I11" s="137" t="s">
        <v>31</v>
      </c>
      <c r="J11" s="68" t="s">
        <v>31</v>
      </c>
      <c r="K11" s="68" t="s">
        <v>31</v>
      </c>
      <c r="L11" s="68" t="s">
        <v>31</v>
      </c>
      <c r="M11" s="68" t="s">
        <v>31</v>
      </c>
      <c r="N11" s="68">
        <f t="shared" si="0"/>
        <v>21.3</v>
      </c>
    </row>
  </sheetData>
  <sheetProtection selectLockedCells="1" selectUnlockedCells="1"/>
  <mergeCells count="2">
    <mergeCell ref="B1:N1"/>
    <mergeCell ref="N2:N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13"/>
  <sheetViews>
    <sheetView zoomScale="80" zoomScaleNormal="80" workbookViewId="0">
      <selection activeCell="B1" sqref="B1:O1"/>
    </sheetView>
  </sheetViews>
  <sheetFormatPr defaultRowHeight="14.4" x14ac:dyDescent="0.3"/>
  <cols>
    <col min="1" max="1" width="1.5546875" customWidth="1"/>
    <col min="2" max="2" width="10.33203125" bestFit="1" customWidth="1"/>
    <col min="3" max="3" width="19.109375" customWidth="1"/>
    <col min="4" max="4" width="16.77734375" customWidth="1"/>
    <col min="5" max="5" width="11.77734375" style="65" bestFit="1" customWidth="1"/>
    <col min="6" max="6" width="10.77734375" style="65" bestFit="1" customWidth="1"/>
    <col min="7" max="7" width="11.5546875" style="65" customWidth="1"/>
    <col min="8" max="8" width="11.33203125" style="65" customWidth="1"/>
    <col min="9" max="9" width="11.33203125" style="65" bestFit="1" customWidth="1"/>
    <col min="10" max="10" width="17.88671875" style="65" customWidth="1"/>
    <col min="11" max="11" width="11.88671875" style="65" customWidth="1"/>
    <col min="12" max="12" width="12.88671875" style="65" customWidth="1"/>
    <col min="13" max="13" width="14" style="65" customWidth="1"/>
    <col min="14" max="14" width="12.21875" style="65" customWidth="1"/>
    <col min="15" max="15" width="8" customWidth="1"/>
  </cols>
  <sheetData>
    <row r="1" spans="1:15" ht="43.95" customHeight="1" thickBot="1" x14ac:dyDescent="0.35">
      <c r="B1" s="170" t="s">
        <v>26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ht="29.4" customHeight="1" x14ac:dyDescent="0.3">
      <c r="B2" s="175" t="s">
        <v>19</v>
      </c>
      <c r="C2" s="176"/>
      <c r="D2" s="173"/>
      <c r="E2" s="72" t="s">
        <v>45</v>
      </c>
      <c r="F2" s="85" t="s">
        <v>47</v>
      </c>
      <c r="G2" s="90" t="s">
        <v>69</v>
      </c>
      <c r="H2" s="90" t="s">
        <v>69</v>
      </c>
      <c r="I2" s="78" t="s">
        <v>62</v>
      </c>
      <c r="J2" s="145" t="s">
        <v>65</v>
      </c>
      <c r="K2" s="90" t="s">
        <v>70</v>
      </c>
      <c r="L2" s="78" t="s">
        <v>71</v>
      </c>
      <c r="M2" s="90" t="s">
        <v>72</v>
      </c>
      <c r="N2" s="78" t="s">
        <v>73</v>
      </c>
      <c r="O2" s="177" t="s">
        <v>1</v>
      </c>
    </row>
    <row r="3" spans="1:15" x14ac:dyDescent="0.3">
      <c r="B3" s="180" t="s">
        <v>22</v>
      </c>
      <c r="C3" s="181"/>
      <c r="D3" s="182"/>
      <c r="E3" s="73" t="s">
        <v>30</v>
      </c>
      <c r="F3" s="86" t="s">
        <v>48</v>
      </c>
      <c r="G3" s="91" t="s">
        <v>63</v>
      </c>
      <c r="H3" s="91" t="s">
        <v>61</v>
      </c>
      <c r="I3" s="79" t="s">
        <v>30</v>
      </c>
      <c r="J3" s="146" t="s">
        <v>67</v>
      </c>
      <c r="K3" s="91" t="s">
        <v>30</v>
      </c>
      <c r="L3" s="79" t="s">
        <v>30</v>
      </c>
      <c r="M3" s="91" t="s">
        <v>30</v>
      </c>
      <c r="N3" s="79" t="s">
        <v>30</v>
      </c>
      <c r="O3" s="178"/>
    </row>
    <row r="4" spans="1:15" x14ac:dyDescent="0.3">
      <c r="B4" s="180" t="s">
        <v>20</v>
      </c>
      <c r="C4" s="181"/>
      <c r="D4" s="182"/>
      <c r="E4" s="74">
        <v>43540</v>
      </c>
      <c r="F4" s="87">
        <v>43574</v>
      </c>
      <c r="G4" s="92">
        <v>43610</v>
      </c>
      <c r="H4" s="92">
        <v>43610</v>
      </c>
      <c r="I4" s="80">
        <v>43603</v>
      </c>
      <c r="J4" s="147">
        <v>43636</v>
      </c>
      <c r="K4" s="92">
        <v>43687</v>
      </c>
      <c r="L4" s="80">
        <v>43701</v>
      </c>
      <c r="M4" s="92">
        <v>43764</v>
      </c>
      <c r="N4" s="80">
        <v>43771</v>
      </c>
      <c r="O4" s="178"/>
    </row>
    <row r="5" spans="1:15" ht="15" thickBot="1" x14ac:dyDescent="0.35">
      <c r="B5" s="183" t="s">
        <v>21</v>
      </c>
      <c r="C5" s="184"/>
      <c r="D5" s="185"/>
      <c r="E5" s="75">
        <v>1.06</v>
      </c>
      <c r="F5" s="88">
        <v>6.15</v>
      </c>
      <c r="G5" s="93">
        <v>2.11</v>
      </c>
      <c r="H5" s="93">
        <v>0.71</v>
      </c>
      <c r="I5" s="94">
        <v>1.0900000000000001</v>
      </c>
      <c r="J5" s="148">
        <v>5.97</v>
      </c>
      <c r="K5" s="93">
        <v>1.1200000000000001</v>
      </c>
      <c r="L5" s="94">
        <v>1.1200000000000001</v>
      </c>
      <c r="M5" s="93">
        <v>1.0900000000000001</v>
      </c>
      <c r="N5" s="94">
        <v>1.1200000000000001</v>
      </c>
      <c r="O5" s="178"/>
    </row>
    <row r="6" spans="1:15" ht="15" thickBot="1" x14ac:dyDescent="0.35">
      <c r="B6" s="155" t="s">
        <v>2</v>
      </c>
      <c r="C6" s="156" t="s">
        <v>0</v>
      </c>
      <c r="D6" s="156" t="s">
        <v>32</v>
      </c>
      <c r="E6" s="157"/>
      <c r="F6" s="158"/>
      <c r="G6" s="159"/>
      <c r="H6" s="159"/>
      <c r="I6" s="159"/>
      <c r="J6" s="159"/>
      <c r="K6" s="154"/>
      <c r="L6" s="165"/>
      <c r="M6" s="165"/>
      <c r="N6" s="165"/>
      <c r="O6" s="179"/>
    </row>
    <row r="7" spans="1:15" s="166" customFormat="1" x14ac:dyDescent="0.3">
      <c r="B7" s="139">
        <v>1</v>
      </c>
      <c r="C7" s="89" t="s">
        <v>37</v>
      </c>
      <c r="D7" s="95" t="s">
        <v>33</v>
      </c>
      <c r="E7" s="130" t="s">
        <v>31</v>
      </c>
      <c r="F7" s="118">
        <v>614.67999999999995</v>
      </c>
      <c r="G7" s="96">
        <v>162.65</v>
      </c>
      <c r="H7" s="96" t="s">
        <v>31</v>
      </c>
      <c r="I7" s="119" t="s">
        <v>31</v>
      </c>
      <c r="J7" s="142">
        <v>596.78</v>
      </c>
      <c r="K7" s="142">
        <v>97.75</v>
      </c>
      <c r="L7" s="142" t="s">
        <v>31</v>
      </c>
      <c r="M7" s="142">
        <v>94.99</v>
      </c>
      <c r="N7" s="142">
        <v>86.45</v>
      </c>
      <c r="O7" s="71">
        <f>SUM(E7:N7)</f>
        <v>1653.3</v>
      </c>
    </row>
    <row r="8" spans="1:15" s="166" customFormat="1" x14ac:dyDescent="0.3">
      <c r="B8" s="167">
        <v>2</v>
      </c>
      <c r="C8" s="168" t="s">
        <v>36</v>
      </c>
      <c r="D8" s="134" t="s">
        <v>35</v>
      </c>
      <c r="E8" s="130">
        <v>106</v>
      </c>
      <c r="F8" s="134">
        <v>473.31</v>
      </c>
      <c r="G8" s="168">
        <v>183.78</v>
      </c>
      <c r="H8" s="168" t="s">
        <v>31</v>
      </c>
      <c r="I8" s="134">
        <v>94.99</v>
      </c>
      <c r="J8" s="167">
        <v>519.20000000000005</v>
      </c>
      <c r="K8" s="143"/>
      <c r="L8" s="143">
        <v>97.75</v>
      </c>
      <c r="M8" s="143" t="s">
        <v>31</v>
      </c>
      <c r="N8" s="143">
        <v>112.27</v>
      </c>
      <c r="O8" s="71">
        <f>SUM(E8:N8)</f>
        <v>1587.3</v>
      </c>
    </row>
    <row r="9" spans="1:15" s="65" customFormat="1" x14ac:dyDescent="0.3">
      <c r="B9" s="139">
        <v>3</v>
      </c>
      <c r="C9" s="128" t="s">
        <v>38</v>
      </c>
      <c r="D9" s="95" t="s">
        <v>34</v>
      </c>
      <c r="E9" s="130">
        <v>73.14</v>
      </c>
      <c r="F9" s="125" t="s">
        <v>31</v>
      </c>
      <c r="G9" s="130" t="s">
        <v>31</v>
      </c>
      <c r="H9" s="130">
        <v>43.29</v>
      </c>
      <c r="I9" s="119">
        <v>45.86</v>
      </c>
      <c r="J9" s="143" t="s">
        <v>31</v>
      </c>
      <c r="K9" s="143">
        <v>77.53</v>
      </c>
      <c r="L9" s="143">
        <v>77.53</v>
      </c>
      <c r="M9" s="143" t="s">
        <v>31</v>
      </c>
      <c r="N9" s="143">
        <v>68.48</v>
      </c>
      <c r="O9" s="71">
        <f>SUM(E9:N9)</f>
        <v>385.83000000000004</v>
      </c>
    </row>
    <row r="10" spans="1:15" s="65" customFormat="1" x14ac:dyDescent="0.3">
      <c r="B10" s="139">
        <v>4</v>
      </c>
      <c r="C10" s="128" t="s">
        <v>56</v>
      </c>
      <c r="D10" s="95" t="s">
        <v>58</v>
      </c>
      <c r="E10" s="130" t="s">
        <v>31</v>
      </c>
      <c r="F10" s="125" t="s">
        <v>31</v>
      </c>
      <c r="G10" s="130" t="s">
        <v>31</v>
      </c>
      <c r="H10" s="130">
        <v>27.68</v>
      </c>
      <c r="I10" s="119" t="s">
        <v>31</v>
      </c>
      <c r="J10" s="143" t="s">
        <v>31</v>
      </c>
      <c r="K10" s="143" t="s">
        <v>31</v>
      </c>
      <c r="L10" s="143" t="s">
        <v>31</v>
      </c>
      <c r="M10" s="143" t="s">
        <v>31</v>
      </c>
      <c r="N10" s="143" t="s">
        <v>31</v>
      </c>
      <c r="O10" s="71">
        <f>SUM(E10:N10)</f>
        <v>27.68</v>
      </c>
    </row>
    <row r="11" spans="1:15" s="65" customFormat="1" ht="15" thickBot="1" x14ac:dyDescent="0.35">
      <c r="B11" s="140">
        <v>5</v>
      </c>
      <c r="C11" s="103" t="s">
        <v>57</v>
      </c>
      <c r="D11" s="141" t="s">
        <v>59</v>
      </c>
      <c r="E11" s="103" t="s">
        <v>31</v>
      </c>
      <c r="F11" s="129" t="s">
        <v>31</v>
      </c>
      <c r="G11" s="104" t="s">
        <v>31</v>
      </c>
      <c r="H11" s="104">
        <v>24.84</v>
      </c>
      <c r="I11" s="129" t="s">
        <v>31</v>
      </c>
      <c r="J11" s="144" t="s">
        <v>31</v>
      </c>
      <c r="K11" s="144" t="s">
        <v>31</v>
      </c>
      <c r="L11" s="144" t="s">
        <v>31</v>
      </c>
      <c r="M11" s="144" t="s">
        <v>31</v>
      </c>
      <c r="N11" s="144" t="s">
        <v>31</v>
      </c>
      <c r="O11" s="126">
        <f>SUM(E11:N11)</f>
        <v>24.84</v>
      </c>
    </row>
    <row r="12" spans="1:15" s="65" customFormat="1" x14ac:dyDescent="0.3">
      <c r="B12" s="124"/>
      <c r="C12" s="95"/>
      <c r="D12" s="95"/>
      <c r="E12" s="125"/>
      <c r="F12" s="118"/>
      <c r="G12" s="118"/>
      <c r="H12" s="118"/>
      <c r="I12" s="119"/>
      <c r="J12" s="118"/>
      <c r="K12" s="118"/>
      <c r="L12" s="118"/>
      <c r="M12" s="118"/>
      <c r="N12" s="118"/>
      <c r="O12" s="124"/>
    </row>
    <row r="13" spans="1:15" s="65" customFormat="1" x14ac:dyDescent="0.3">
      <c r="A13" s="64"/>
    </row>
  </sheetData>
  <sheetProtection selectLockedCells="1" selectUnlockedCells="1"/>
  <mergeCells count="6">
    <mergeCell ref="B1:O1"/>
    <mergeCell ref="B2:D2"/>
    <mergeCell ref="O2:O6"/>
    <mergeCell ref="B3:D3"/>
    <mergeCell ref="B4:D4"/>
    <mergeCell ref="B5:D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R25"/>
  <sheetViews>
    <sheetView zoomScale="80" zoomScaleNormal="80" workbookViewId="0">
      <selection activeCell="B1" sqref="B1:N1"/>
    </sheetView>
  </sheetViews>
  <sheetFormatPr defaultRowHeight="14.4" x14ac:dyDescent="0.3"/>
  <cols>
    <col min="1" max="1" width="1.5546875" customWidth="1"/>
    <col min="2" max="2" width="7.44140625" bestFit="1" customWidth="1"/>
    <col min="3" max="3" width="25.5546875" customWidth="1"/>
    <col min="4" max="4" width="20" customWidth="1"/>
    <col min="5" max="5" width="12.21875" customWidth="1"/>
    <col min="6" max="6" width="12.6640625" style="65" customWidth="1"/>
    <col min="7" max="13" width="13" style="65" customWidth="1"/>
    <col min="18" max="18" width="38.33203125" customWidth="1"/>
  </cols>
  <sheetData>
    <row r="1" spans="2:18" ht="43.95" customHeight="1" thickBot="1" x14ac:dyDescent="0.35">
      <c r="B1" s="170" t="s">
        <v>25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  <c r="R1" s="81"/>
    </row>
    <row r="2" spans="2:18" ht="43.2" x14ac:dyDescent="0.3">
      <c r="B2" s="175" t="s">
        <v>19</v>
      </c>
      <c r="C2" s="176"/>
      <c r="D2" s="173"/>
      <c r="E2" s="72" t="s">
        <v>45</v>
      </c>
      <c r="F2" s="85" t="s">
        <v>47</v>
      </c>
      <c r="G2" s="90" t="s">
        <v>60</v>
      </c>
      <c r="H2" s="78" t="s">
        <v>62</v>
      </c>
      <c r="I2" s="145" t="s">
        <v>65</v>
      </c>
      <c r="J2" s="90" t="s">
        <v>70</v>
      </c>
      <c r="K2" s="78" t="s">
        <v>71</v>
      </c>
      <c r="L2" s="90" t="s">
        <v>72</v>
      </c>
      <c r="M2" s="78" t="s">
        <v>73</v>
      </c>
      <c r="N2" s="177" t="s">
        <v>1</v>
      </c>
      <c r="R2" s="82"/>
    </row>
    <row r="3" spans="2:18" ht="17.399999999999999" x14ac:dyDescent="0.35">
      <c r="B3" s="180" t="s">
        <v>22</v>
      </c>
      <c r="C3" s="181"/>
      <c r="D3" s="182"/>
      <c r="E3" s="73" t="s">
        <v>30</v>
      </c>
      <c r="F3" s="86" t="s">
        <v>48</v>
      </c>
      <c r="G3" s="91" t="s">
        <v>63</v>
      </c>
      <c r="H3" s="79" t="s">
        <v>30</v>
      </c>
      <c r="I3" s="146" t="s">
        <v>67</v>
      </c>
      <c r="J3" s="91" t="s">
        <v>30</v>
      </c>
      <c r="K3" s="79" t="s">
        <v>30</v>
      </c>
      <c r="L3" s="91" t="s">
        <v>30</v>
      </c>
      <c r="M3" s="79" t="s">
        <v>30</v>
      </c>
      <c r="N3" s="178"/>
      <c r="R3" s="83"/>
    </row>
    <row r="4" spans="2:18" ht="17.399999999999999" x14ac:dyDescent="0.35">
      <c r="B4" s="180" t="s">
        <v>20</v>
      </c>
      <c r="C4" s="181"/>
      <c r="D4" s="182"/>
      <c r="E4" s="74">
        <v>43540</v>
      </c>
      <c r="F4" s="87">
        <v>43574</v>
      </c>
      <c r="G4" s="92">
        <v>43610</v>
      </c>
      <c r="H4" s="80">
        <v>43603</v>
      </c>
      <c r="I4" s="147">
        <v>43636</v>
      </c>
      <c r="J4" s="92">
        <v>43687</v>
      </c>
      <c r="K4" s="80">
        <v>43701</v>
      </c>
      <c r="L4" s="92">
        <v>43764</v>
      </c>
      <c r="M4" s="80">
        <v>43771</v>
      </c>
      <c r="N4" s="178"/>
      <c r="R4" s="83"/>
    </row>
    <row r="5" spans="2:18" ht="18" thickBot="1" x14ac:dyDescent="0.35">
      <c r="B5" s="183" t="s">
        <v>21</v>
      </c>
      <c r="C5" s="184"/>
      <c r="D5" s="185"/>
      <c r="E5" s="76">
        <v>1.03</v>
      </c>
      <c r="F5" s="88">
        <v>6.5</v>
      </c>
      <c r="G5" s="93">
        <v>2.17</v>
      </c>
      <c r="H5" s="94">
        <v>1.1200000000000001</v>
      </c>
      <c r="I5" s="148">
        <v>6.5</v>
      </c>
      <c r="J5" s="163">
        <v>1.0900000000000001</v>
      </c>
      <c r="K5" s="94">
        <v>1.0900000000000001</v>
      </c>
      <c r="L5" s="93">
        <v>1.06</v>
      </c>
      <c r="M5" s="94">
        <v>1.06</v>
      </c>
      <c r="N5" s="178"/>
      <c r="R5" s="82"/>
    </row>
    <row r="6" spans="2:18" ht="15" thickBot="1" x14ac:dyDescent="0.35">
      <c r="B6" s="66" t="s">
        <v>2</v>
      </c>
      <c r="C6" s="107" t="s">
        <v>0</v>
      </c>
      <c r="D6" s="115" t="s">
        <v>32</v>
      </c>
      <c r="E6" s="116"/>
      <c r="F6" s="116"/>
      <c r="G6" s="116"/>
      <c r="H6" s="116"/>
      <c r="I6" s="160"/>
      <c r="J6" s="154"/>
      <c r="K6" s="154"/>
      <c r="L6" s="165"/>
      <c r="M6" s="154"/>
      <c r="N6" s="174"/>
      <c r="R6" s="81"/>
    </row>
    <row r="7" spans="2:18" s="65" customFormat="1" x14ac:dyDescent="0.3">
      <c r="B7" s="123">
        <v>1</v>
      </c>
      <c r="C7" s="133" t="s">
        <v>46</v>
      </c>
      <c r="D7" s="127" t="s">
        <v>39</v>
      </c>
      <c r="E7" s="121">
        <v>62.83</v>
      </c>
      <c r="F7" s="131">
        <v>448.84</v>
      </c>
      <c r="G7" s="121">
        <v>167.26</v>
      </c>
      <c r="H7" s="131">
        <v>52.77</v>
      </c>
      <c r="I7" s="121">
        <v>500.88</v>
      </c>
      <c r="J7" s="96" t="s">
        <v>31</v>
      </c>
      <c r="K7" s="161" t="s">
        <v>31</v>
      </c>
      <c r="L7" s="161" t="s">
        <v>31</v>
      </c>
      <c r="M7" s="161" t="s">
        <v>31</v>
      </c>
      <c r="N7" s="123">
        <f>SUM(E7:M7)</f>
        <v>1232.58</v>
      </c>
      <c r="R7" s="81"/>
    </row>
    <row r="8" spans="2:18" s="65" customFormat="1" x14ac:dyDescent="0.3">
      <c r="B8" s="96">
        <v>2</v>
      </c>
      <c r="C8" s="95" t="s">
        <v>49</v>
      </c>
      <c r="D8" s="89" t="s">
        <v>40</v>
      </c>
      <c r="E8" s="118" t="s">
        <v>31</v>
      </c>
      <c r="F8" s="96">
        <v>500.88</v>
      </c>
      <c r="G8" s="118" t="s">
        <v>31</v>
      </c>
      <c r="H8" s="100" t="s">
        <v>31</v>
      </c>
      <c r="I8" s="118">
        <v>305.73</v>
      </c>
      <c r="J8" s="96">
        <v>66.599999999999994</v>
      </c>
      <c r="K8" s="161">
        <v>66.599999999999994</v>
      </c>
      <c r="L8" s="161">
        <v>81.69</v>
      </c>
      <c r="M8" s="161" t="s">
        <v>31</v>
      </c>
      <c r="N8" s="96">
        <f>SUM(E8:M8)</f>
        <v>1021.5</v>
      </c>
      <c r="R8" s="81"/>
    </row>
    <row r="9" spans="2:18" s="65" customFormat="1" x14ac:dyDescent="0.3">
      <c r="B9" s="96">
        <v>3</v>
      </c>
      <c r="C9" s="120" t="s">
        <v>41</v>
      </c>
      <c r="D9" s="102" t="s">
        <v>42</v>
      </c>
      <c r="E9" s="118">
        <v>71.069999999999993</v>
      </c>
      <c r="F9" s="96" t="s">
        <v>31</v>
      </c>
      <c r="G9" s="118">
        <v>149.88</v>
      </c>
      <c r="H9" s="100">
        <v>86.45</v>
      </c>
      <c r="I9" s="118">
        <v>273.20999999999998</v>
      </c>
      <c r="J9" s="130">
        <v>94.99</v>
      </c>
      <c r="K9" s="169">
        <v>94.99</v>
      </c>
      <c r="L9" s="169" t="s">
        <v>31</v>
      </c>
      <c r="M9" s="169">
        <v>81.69</v>
      </c>
      <c r="N9" s="96">
        <f>SUM(E9:M9)</f>
        <v>852.28</v>
      </c>
      <c r="R9" s="81"/>
    </row>
    <row r="10" spans="2:18" s="65" customFormat="1" x14ac:dyDescent="0.3">
      <c r="B10" s="96">
        <v>4</v>
      </c>
      <c r="C10" s="120" t="s">
        <v>50</v>
      </c>
      <c r="D10" s="102" t="s">
        <v>52</v>
      </c>
      <c r="E10" s="118" t="s">
        <v>31</v>
      </c>
      <c r="F10" s="96" t="s">
        <v>31</v>
      </c>
      <c r="G10" s="118">
        <v>84.71</v>
      </c>
      <c r="H10" s="100" t="s">
        <v>31</v>
      </c>
      <c r="I10" s="118">
        <v>448.84</v>
      </c>
      <c r="J10" s="130" t="s">
        <v>31</v>
      </c>
      <c r="K10" s="169" t="s">
        <v>31</v>
      </c>
      <c r="L10" s="169" t="s">
        <v>31</v>
      </c>
      <c r="M10" s="169" t="s">
        <v>31</v>
      </c>
      <c r="N10" s="96">
        <f>SUM(E10:M10)</f>
        <v>533.54999999999995</v>
      </c>
      <c r="R10" s="81"/>
    </row>
    <row r="11" spans="2:18" s="65" customFormat="1" x14ac:dyDescent="0.3">
      <c r="B11" s="96">
        <v>5</v>
      </c>
      <c r="C11" s="120" t="s">
        <v>43</v>
      </c>
      <c r="D11" s="102" t="s">
        <v>44</v>
      </c>
      <c r="E11" s="118">
        <v>43.26</v>
      </c>
      <c r="F11" s="96" t="s">
        <v>31</v>
      </c>
      <c r="G11" s="118">
        <v>91.23</v>
      </c>
      <c r="H11" s="96">
        <v>47.15</v>
      </c>
      <c r="I11" s="119" t="s">
        <v>31</v>
      </c>
      <c r="J11" s="130" t="s">
        <v>31</v>
      </c>
      <c r="K11" s="169">
        <v>84.07</v>
      </c>
      <c r="L11" s="169" t="s">
        <v>31</v>
      </c>
      <c r="M11" s="169">
        <v>73.2</v>
      </c>
      <c r="N11" s="96">
        <f>SUM(E11:M11)</f>
        <v>338.91</v>
      </c>
    </row>
    <row r="12" spans="2:18" s="65" customFormat="1" ht="15" thickBot="1" x14ac:dyDescent="0.35">
      <c r="B12" s="108">
        <v>6</v>
      </c>
      <c r="C12" s="141" t="s">
        <v>51</v>
      </c>
      <c r="D12" s="103" t="s">
        <v>53</v>
      </c>
      <c r="E12" s="122" t="s">
        <v>31</v>
      </c>
      <c r="F12" s="108" t="s">
        <v>31</v>
      </c>
      <c r="G12" s="122">
        <v>102.09</v>
      </c>
      <c r="H12" s="149" t="s">
        <v>31</v>
      </c>
      <c r="I12" s="122" t="s">
        <v>31</v>
      </c>
      <c r="J12" s="108" t="s">
        <v>31</v>
      </c>
      <c r="K12" s="162" t="s">
        <v>31</v>
      </c>
      <c r="L12" s="162" t="s">
        <v>31</v>
      </c>
      <c r="M12" s="162" t="s">
        <v>31</v>
      </c>
      <c r="N12" s="108">
        <f>SUM(E12:M12)</f>
        <v>102.09</v>
      </c>
    </row>
    <row r="13" spans="2:18" s="61" customFormat="1" x14ac:dyDescent="0.3">
      <c r="B13" s="117"/>
      <c r="C13" s="120"/>
      <c r="D13" s="120"/>
      <c r="E13" s="118"/>
      <c r="F13" s="118"/>
      <c r="G13" s="118"/>
      <c r="H13" s="119"/>
      <c r="I13" s="119"/>
      <c r="J13" s="118"/>
      <c r="K13" s="118"/>
      <c r="L13" s="118"/>
      <c r="M13" s="118"/>
      <c r="N13" s="117"/>
    </row>
    <row r="14" spans="2:18" s="61" customFormat="1" x14ac:dyDescent="0.3">
      <c r="B14" s="117"/>
      <c r="C14" s="120"/>
      <c r="D14" s="120"/>
      <c r="E14" s="118"/>
      <c r="F14" s="118"/>
      <c r="G14" s="118"/>
      <c r="H14" s="118"/>
      <c r="I14" s="118"/>
      <c r="J14" s="119"/>
      <c r="K14" s="119"/>
      <c r="L14" s="119"/>
      <c r="M14" s="119"/>
      <c r="N14" s="117"/>
    </row>
    <row r="15" spans="2:18" x14ac:dyDescent="0.3">
      <c r="C15" s="81"/>
      <c r="D15" s="81"/>
    </row>
    <row r="16" spans="2:18" x14ac:dyDescent="0.3">
      <c r="B16" s="61"/>
      <c r="C16" s="61"/>
      <c r="D16" s="61"/>
    </row>
    <row r="17" spans="2:13" x14ac:dyDescent="0.3">
      <c r="B17" s="61"/>
      <c r="C17" s="69"/>
      <c r="D17" s="70"/>
      <c r="E17" s="77"/>
      <c r="F17" s="77"/>
      <c r="G17" s="77"/>
      <c r="H17" s="77"/>
      <c r="I17" s="77"/>
      <c r="J17" s="77"/>
      <c r="K17" s="77"/>
      <c r="L17" s="77"/>
      <c r="M17" s="77"/>
    </row>
    <row r="18" spans="2:13" x14ac:dyDescent="0.3">
      <c r="B18" s="61"/>
      <c r="C18" s="84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2:13" ht="17.399999999999999" x14ac:dyDescent="0.3">
      <c r="C19" s="82"/>
    </row>
    <row r="20" spans="2:13" ht="17.399999999999999" x14ac:dyDescent="0.3">
      <c r="C20" s="82"/>
      <c r="D20" s="82"/>
    </row>
    <row r="21" spans="2:13" ht="17.399999999999999" x14ac:dyDescent="0.3">
      <c r="C21" s="82"/>
      <c r="D21" s="82"/>
    </row>
    <row r="22" spans="2:13" x14ac:dyDescent="0.3">
      <c r="C22" s="106"/>
      <c r="D22" s="106"/>
    </row>
    <row r="23" spans="2:13" x14ac:dyDescent="0.3">
      <c r="C23" s="106"/>
      <c r="D23" s="106"/>
    </row>
    <row r="24" spans="2:13" ht="17.399999999999999" x14ac:dyDescent="0.3">
      <c r="C24" s="82"/>
      <c r="D24" s="81"/>
    </row>
    <row r="25" spans="2:13" x14ac:dyDescent="0.3">
      <c r="C25" s="81"/>
    </row>
  </sheetData>
  <sheetProtection selectLockedCells="1" selectUnlockedCells="1"/>
  <mergeCells count="6">
    <mergeCell ref="B1:N1"/>
    <mergeCell ref="B2:D2"/>
    <mergeCell ref="N2:N6"/>
    <mergeCell ref="B3:D3"/>
    <mergeCell ref="B4:D4"/>
    <mergeCell ref="B5:D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R33"/>
  <sheetViews>
    <sheetView zoomScale="70" zoomScaleNormal="70" workbookViewId="0">
      <selection activeCell="O27" sqref="O27"/>
    </sheetView>
  </sheetViews>
  <sheetFormatPr defaultRowHeight="14.4" x14ac:dyDescent="0.3"/>
  <cols>
    <col min="1" max="1" width="1" customWidth="1"/>
    <col min="2" max="2" width="18.6640625" customWidth="1"/>
    <col min="4" max="4" width="11.44140625" customWidth="1"/>
    <col min="6" max="6" width="11.33203125" customWidth="1"/>
    <col min="8" max="8" width="12.33203125" customWidth="1"/>
    <col min="13" max="13" width="12.109375" customWidth="1"/>
    <col min="15" max="15" width="11.109375" customWidth="1"/>
    <col min="17" max="17" width="11.33203125" customWidth="1"/>
  </cols>
  <sheetData>
    <row r="1" spans="2:18" ht="6.6" customHeight="1" thickBot="1" x14ac:dyDescent="0.3"/>
    <row r="2" spans="2:18" ht="15.75" thickBot="1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6.2" thickBot="1" x14ac:dyDescent="0.35">
      <c r="B3" s="4"/>
      <c r="C3" s="190" t="s">
        <v>3</v>
      </c>
      <c r="D3" s="191"/>
      <c r="E3" s="191"/>
      <c r="F3" s="191"/>
      <c r="G3" s="191"/>
      <c r="H3" s="192"/>
      <c r="I3" s="5"/>
      <c r="J3" s="6"/>
      <c r="K3" s="6"/>
      <c r="L3" s="193" t="s">
        <v>4</v>
      </c>
      <c r="M3" s="194"/>
      <c r="N3" s="194"/>
      <c r="O3" s="194"/>
      <c r="P3" s="194"/>
      <c r="Q3" s="195"/>
      <c r="R3" s="7"/>
    </row>
    <row r="4" spans="2:18" ht="28.2" thickBot="1" x14ac:dyDescent="0.35">
      <c r="B4" s="4"/>
      <c r="C4" s="8" t="s">
        <v>2</v>
      </c>
      <c r="D4" s="9" t="s">
        <v>5</v>
      </c>
      <c r="E4" s="8" t="s">
        <v>2</v>
      </c>
      <c r="F4" s="9" t="s">
        <v>5</v>
      </c>
      <c r="G4" s="10" t="s">
        <v>2</v>
      </c>
      <c r="H4" s="9" t="s">
        <v>5</v>
      </c>
      <c r="I4" s="11"/>
      <c r="J4" s="6"/>
      <c r="K4" s="6"/>
      <c r="L4" s="8" t="s">
        <v>2</v>
      </c>
      <c r="M4" s="9" t="s">
        <v>5</v>
      </c>
      <c r="N4" s="10" t="s">
        <v>2</v>
      </c>
      <c r="O4" s="12" t="s">
        <v>5</v>
      </c>
      <c r="P4" s="8" t="s">
        <v>2</v>
      </c>
      <c r="Q4" s="9" t="s">
        <v>5</v>
      </c>
      <c r="R4" s="7"/>
    </row>
    <row r="5" spans="2:18" ht="15" x14ac:dyDescent="0.25">
      <c r="B5" s="4"/>
      <c r="C5" s="13">
        <v>1</v>
      </c>
      <c r="D5" s="14">
        <v>100</v>
      </c>
      <c r="E5" s="13">
        <v>11</v>
      </c>
      <c r="F5" s="14">
        <v>35</v>
      </c>
      <c r="G5" s="15">
        <v>21</v>
      </c>
      <c r="H5" s="14">
        <v>15</v>
      </c>
      <c r="I5" s="11"/>
      <c r="J5" s="6"/>
      <c r="K5" s="6"/>
      <c r="L5" s="13">
        <v>1</v>
      </c>
      <c r="M5" s="16">
        <f t="shared" ref="M5:M14" si="0">D5*$P$22</f>
        <v>112.27000000000001</v>
      </c>
      <c r="N5" s="15">
        <v>11</v>
      </c>
      <c r="O5" s="17">
        <f t="shared" ref="O5:O14" si="1">F5*$P$22</f>
        <v>39.294499999999999</v>
      </c>
      <c r="P5" s="13">
        <v>21</v>
      </c>
      <c r="Q5" s="16">
        <f t="shared" ref="Q5:Q14" si="2">H5*$P$22</f>
        <v>16.840499999999999</v>
      </c>
      <c r="R5" s="7"/>
    </row>
    <row r="6" spans="2:18" ht="15" x14ac:dyDescent="0.25">
      <c r="B6" s="4"/>
      <c r="C6" s="18">
        <v>2</v>
      </c>
      <c r="D6" s="19">
        <v>87</v>
      </c>
      <c r="E6" s="18">
        <v>12</v>
      </c>
      <c r="F6" s="19">
        <v>33</v>
      </c>
      <c r="G6" s="20">
        <v>22</v>
      </c>
      <c r="H6" s="19">
        <v>13</v>
      </c>
      <c r="I6" s="11"/>
      <c r="J6" s="21" t="s">
        <v>6</v>
      </c>
      <c r="K6" s="6"/>
      <c r="L6" s="18">
        <v>2</v>
      </c>
      <c r="M6" s="22">
        <f t="shared" si="0"/>
        <v>97.674900000000008</v>
      </c>
      <c r="N6" s="20">
        <v>12</v>
      </c>
      <c r="O6" s="23">
        <f t="shared" si="1"/>
        <v>37.049100000000003</v>
      </c>
      <c r="P6" s="18">
        <v>22</v>
      </c>
      <c r="Q6" s="22">
        <f t="shared" si="2"/>
        <v>14.5951</v>
      </c>
      <c r="R6" s="7"/>
    </row>
    <row r="7" spans="2:18" ht="15" x14ac:dyDescent="0.25">
      <c r="B7" s="4"/>
      <c r="C7" s="13">
        <v>3</v>
      </c>
      <c r="D7" s="14">
        <v>77</v>
      </c>
      <c r="E7" s="13">
        <v>13</v>
      </c>
      <c r="F7" s="14">
        <v>31</v>
      </c>
      <c r="G7" s="15">
        <v>23</v>
      </c>
      <c r="H7" s="14">
        <v>11</v>
      </c>
      <c r="I7" s="11"/>
      <c r="J7" s="6"/>
      <c r="K7" s="6"/>
      <c r="L7" s="13">
        <v>3</v>
      </c>
      <c r="M7" s="16">
        <f t="shared" si="0"/>
        <v>86.447900000000004</v>
      </c>
      <c r="N7" s="15">
        <v>13</v>
      </c>
      <c r="O7" s="17">
        <f t="shared" si="1"/>
        <v>34.803699999999999</v>
      </c>
      <c r="P7" s="13">
        <v>23</v>
      </c>
      <c r="Q7" s="16">
        <f t="shared" si="2"/>
        <v>12.3497</v>
      </c>
      <c r="R7" s="7"/>
    </row>
    <row r="8" spans="2:18" ht="15" x14ac:dyDescent="0.25">
      <c r="B8" s="4"/>
      <c r="C8" s="18">
        <v>4</v>
      </c>
      <c r="D8" s="19">
        <v>69</v>
      </c>
      <c r="E8" s="18">
        <v>14</v>
      </c>
      <c r="F8" s="19">
        <v>29</v>
      </c>
      <c r="G8" s="20">
        <v>24</v>
      </c>
      <c r="H8" s="19">
        <v>9</v>
      </c>
      <c r="I8" s="11"/>
      <c r="J8" s="6"/>
      <c r="K8" s="6"/>
      <c r="L8" s="18">
        <v>4</v>
      </c>
      <c r="M8" s="22">
        <f t="shared" si="0"/>
        <v>77.466300000000004</v>
      </c>
      <c r="N8" s="20">
        <v>14</v>
      </c>
      <c r="O8" s="23">
        <f t="shared" si="1"/>
        <v>32.558300000000003</v>
      </c>
      <c r="P8" s="18">
        <v>24</v>
      </c>
      <c r="Q8" s="22">
        <f t="shared" si="2"/>
        <v>10.1043</v>
      </c>
      <c r="R8" s="7"/>
    </row>
    <row r="9" spans="2:18" ht="15" x14ac:dyDescent="0.25">
      <c r="B9" s="4"/>
      <c r="C9" s="13">
        <v>5</v>
      </c>
      <c r="D9" s="14">
        <v>61</v>
      </c>
      <c r="E9" s="13">
        <v>15</v>
      </c>
      <c r="F9" s="14">
        <v>27</v>
      </c>
      <c r="G9" s="15">
        <v>25</v>
      </c>
      <c r="H9" s="14">
        <v>7</v>
      </c>
      <c r="I9" s="11"/>
      <c r="J9" s="6"/>
      <c r="K9" s="6"/>
      <c r="L9" s="13">
        <v>5</v>
      </c>
      <c r="M9" s="16">
        <f t="shared" si="0"/>
        <v>68.484700000000004</v>
      </c>
      <c r="N9" s="15">
        <v>15</v>
      </c>
      <c r="O9" s="17">
        <f t="shared" si="1"/>
        <v>30.312899999999999</v>
      </c>
      <c r="P9" s="13">
        <v>25</v>
      </c>
      <c r="Q9" s="16">
        <f t="shared" si="2"/>
        <v>7.8589000000000002</v>
      </c>
      <c r="R9" s="7"/>
    </row>
    <row r="10" spans="2:18" ht="15" x14ac:dyDescent="0.25">
      <c r="B10" s="4"/>
      <c r="C10" s="18">
        <v>6</v>
      </c>
      <c r="D10" s="19">
        <v>54</v>
      </c>
      <c r="E10" s="18">
        <v>16</v>
      </c>
      <c r="F10" s="19">
        <v>25</v>
      </c>
      <c r="G10" s="20">
        <v>26</v>
      </c>
      <c r="H10" s="19">
        <v>5</v>
      </c>
      <c r="I10" s="11"/>
      <c r="J10" s="6"/>
      <c r="K10" s="6"/>
      <c r="L10" s="18">
        <v>6</v>
      </c>
      <c r="M10" s="22">
        <f t="shared" si="0"/>
        <v>60.625799999999998</v>
      </c>
      <c r="N10" s="20">
        <v>16</v>
      </c>
      <c r="O10" s="23">
        <f t="shared" si="1"/>
        <v>28.067500000000003</v>
      </c>
      <c r="P10" s="18">
        <v>26</v>
      </c>
      <c r="Q10" s="22">
        <f t="shared" si="2"/>
        <v>5.6135000000000002</v>
      </c>
      <c r="R10" s="7"/>
    </row>
    <row r="11" spans="2:18" ht="15" x14ac:dyDescent="0.25">
      <c r="B11" s="4"/>
      <c r="C11" s="13">
        <v>7</v>
      </c>
      <c r="D11" s="14">
        <v>47</v>
      </c>
      <c r="E11" s="13">
        <v>17</v>
      </c>
      <c r="F11" s="14">
        <v>23</v>
      </c>
      <c r="G11" s="15">
        <v>27</v>
      </c>
      <c r="H11" s="14">
        <v>5</v>
      </c>
      <c r="I11" s="11"/>
      <c r="J11" s="6"/>
      <c r="K11" s="6"/>
      <c r="L11" s="13">
        <v>7</v>
      </c>
      <c r="M11" s="16">
        <f t="shared" si="0"/>
        <v>52.7669</v>
      </c>
      <c r="N11" s="15">
        <v>17</v>
      </c>
      <c r="O11" s="17">
        <f t="shared" si="1"/>
        <v>25.822099999999999</v>
      </c>
      <c r="P11" s="13">
        <v>27</v>
      </c>
      <c r="Q11" s="16">
        <f t="shared" si="2"/>
        <v>5.6135000000000002</v>
      </c>
      <c r="R11" s="7"/>
    </row>
    <row r="12" spans="2:18" ht="15" x14ac:dyDescent="0.25">
      <c r="B12" s="4"/>
      <c r="C12" s="18">
        <v>8</v>
      </c>
      <c r="D12" s="19">
        <v>42</v>
      </c>
      <c r="E12" s="18">
        <v>18</v>
      </c>
      <c r="F12" s="19">
        <v>21</v>
      </c>
      <c r="G12" s="20">
        <v>28</v>
      </c>
      <c r="H12" s="19">
        <v>5</v>
      </c>
      <c r="I12" s="11"/>
      <c r="J12" s="6"/>
      <c r="K12" s="6"/>
      <c r="L12" s="18">
        <v>8</v>
      </c>
      <c r="M12" s="22">
        <f t="shared" si="0"/>
        <v>47.153400000000005</v>
      </c>
      <c r="N12" s="20">
        <v>18</v>
      </c>
      <c r="O12" s="23">
        <f t="shared" si="1"/>
        <v>23.576700000000002</v>
      </c>
      <c r="P12" s="18">
        <v>28</v>
      </c>
      <c r="Q12" s="22">
        <f t="shared" si="2"/>
        <v>5.6135000000000002</v>
      </c>
      <c r="R12" s="7"/>
    </row>
    <row r="13" spans="2:18" ht="15" x14ac:dyDescent="0.25">
      <c r="B13" s="4"/>
      <c r="C13" s="13">
        <v>9</v>
      </c>
      <c r="D13" s="14">
        <v>39</v>
      </c>
      <c r="E13" s="13">
        <v>19</v>
      </c>
      <c r="F13" s="14">
        <v>19</v>
      </c>
      <c r="G13" s="15">
        <v>29</v>
      </c>
      <c r="H13" s="14">
        <v>5</v>
      </c>
      <c r="I13" s="11"/>
      <c r="J13" s="6"/>
      <c r="K13" s="6"/>
      <c r="L13" s="13">
        <v>9</v>
      </c>
      <c r="M13" s="16">
        <f>D13*$P$22</f>
        <v>43.785299999999999</v>
      </c>
      <c r="N13" s="15">
        <v>19</v>
      </c>
      <c r="O13" s="17">
        <f t="shared" si="1"/>
        <v>21.331299999999999</v>
      </c>
      <c r="P13" s="13">
        <v>29</v>
      </c>
      <c r="Q13" s="16">
        <f t="shared" si="2"/>
        <v>5.6135000000000002</v>
      </c>
      <c r="R13" s="7"/>
    </row>
    <row r="14" spans="2:18" ht="15.75" thickBot="1" x14ac:dyDescent="0.3">
      <c r="B14" s="4"/>
      <c r="C14" s="24">
        <v>10</v>
      </c>
      <c r="D14" s="25">
        <v>37</v>
      </c>
      <c r="E14" s="24">
        <v>20</v>
      </c>
      <c r="F14" s="25">
        <v>17</v>
      </c>
      <c r="G14" s="26" t="s">
        <v>7</v>
      </c>
      <c r="H14" s="25">
        <v>5</v>
      </c>
      <c r="I14" s="11"/>
      <c r="J14" s="6"/>
      <c r="K14" s="6"/>
      <c r="L14" s="24">
        <v>10</v>
      </c>
      <c r="M14" s="27">
        <f t="shared" si="0"/>
        <v>41.539900000000003</v>
      </c>
      <c r="N14" s="26">
        <v>20</v>
      </c>
      <c r="O14" s="28">
        <f t="shared" si="1"/>
        <v>19.085900000000002</v>
      </c>
      <c r="P14" s="24" t="s">
        <v>7</v>
      </c>
      <c r="Q14" s="27">
        <f t="shared" si="2"/>
        <v>5.6135000000000002</v>
      </c>
      <c r="R14" s="7"/>
    </row>
    <row r="15" spans="2:18" ht="15" x14ac:dyDescent="0.25">
      <c r="B15" s="4"/>
      <c r="C15" s="11"/>
      <c r="D15" s="11"/>
      <c r="E15" s="11"/>
      <c r="F15" s="11"/>
      <c r="G15" s="11"/>
      <c r="H15" s="11"/>
      <c r="I15" s="11"/>
      <c r="J15" s="6"/>
      <c r="K15" s="6"/>
      <c r="L15" s="6"/>
      <c r="M15" s="6"/>
      <c r="N15" s="6"/>
      <c r="O15" s="6"/>
      <c r="P15" s="6"/>
      <c r="Q15" s="6"/>
      <c r="R15" s="7"/>
    </row>
    <row r="16" spans="2:18" ht="15" x14ac:dyDescent="0.25">
      <c r="B16" s="4"/>
      <c r="C16" s="11"/>
      <c r="D16" s="11"/>
      <c r="E16" s="11"/>
      <c r="F16" s="11"/>
      <c r="G16" s="11"/>
      <c r="H16" s="11"/>
      <c r="I16" s="11"/>
      <c r="J16" s="6"/>
      <c r="K16" s="6"/>
      <c r="L16" s="6"/>
      <c r="M16" s="6"/>
      <c r="N16" s="6"/>
      <c r="O16" s="6"/>
      <c r="P16" s="6"/>
      <c r="Q16" s="6"/>
      <c r="R16" s="7"/>
    </row>
    <row r="17" spans="2:18" ht="15.75" thickBot="1" x14ac:dyDescent="0.3">
      <c r="B17" s="4"/>
      <c r="C17" s="11"/>
      <c r="D17" s="11"/>
      <c r="E17" s="11"/>
      <c r="F17" s="11"/>
      <c r="G17" s="11"/>
      <c r="H17" s="11"/>
      <c r="I17" s="11"/>
      <c r="J17" s="6"/>
      <c r="K17" s="6"/>
      <c r="L17" s="6"/>
      <c r="M17" s="6"/>
      <c r="N17" s="6"/>
      <c r="O17" s="6"/>
      <c r="P17" s="6"/>
      <c r="Q17" s="6"/>
      <c r="R17" s="7"/>
    </row>
    <row r="18" spans="2:18" ht="33.6" customHeight="1" thickBot="1" x14ac:dyDescent="0.35">
      <c r="B18" s="4"/>
      <c r="C18" s="190" t="s">
        <v>8</v>
      </c>
      <c r="D18" s="191"/>
      <c r="E18" s="192"/>
      <c r="F18" s="5"/>
      <c r="G18" s="196" t="s">
        <v>9</v>
      </c>
      <c r="H18" s="197"/>
      <c r="I18" s="198"/>
      <c r="J18" s="5"/>
      <c r="K18" s="196" t="s">
        <v>23</v>
      </c>
      <c r="L18" s="197"/>
      <c r="M18" s="198"/>
      <c r="N18" s="11"/>
      <c r="O18" s="193" t="s">
        <v>6</v>
      </c>
      <c r="P18" s="195"/>
      <c r="Q18" s="6"/>
      <c r="R18" s="7"/>
    </row>
    <row r="19" spans="2:18" ht="28.95" customHeight="1" thickBot="1" x14ac:dyDescent="0.35">
      <c r="B19" s="4"/>
      <c r="C19" s="186" t="s">
        <v>10</v>
      </c>
      <c r="D19" s="187"/>
      <c r="E19" s="29" t="s">
        <v>11</v>
      </c>
      <c r="F19" s="11"/>
      <c r="G19" s="188" t="s">
        <v>12</v>
      </c>
      <c r="H19" s="189"/>
      <c r="I19" s="29" t="s">
        <v>13</v>
      </c>
      <c r="J19" s="11"/>
      <c r="K19" s="188" t="s">
        <v>12</v>
      </c>
      <c r="L19" s="189"/>
      <c r="M19" s="29" t="s">
        <v>14</v>
      </c>
      <c r="N19" s="30"/>
      <c r="O19" s="58" t="s">
        <v>11</v>
      </c>
      <c r="P19" s="57">
        <v>1</v>
      </c>
      <c r="Q19" s="6"/>
      <c r="R19" s="7"/>
    </row>
    <row r="20" spans="2:18" ht="15" x14ac:dyDescent="0.25">
      <c r="B20" s="4"/>
      <c r="C20" s="32" t="s">
        <v>15</v>
      </c>
      <c r="D20" s="33">
        <v>20</v>
      </c>
      <c r="E20" s="22">
        <f>$E$22*(D20/$D$22)*0.75</f>
        <v>0.375</v>
      </c>
      <c r="F20" s="11"/>
      <c r="G20" s="34" t="s">
        <v>15</v>
      </c>
      <c r="H20" s="35">
        <v>5</v>
      </c>
      <c r="I20" s="36">
        <v>1</v>
      </c>
      <c r="J20" s="11"/>
      <c r="K20" s="34" t="s">
        <v>18</v>
      </c>
      <c r="L20" s="35">
        <v>0</v>
      </c>
      <c r="M20" s="36">
        <v>1</v>
      </c>
      <c r="N20" s="30"/>
      <c r="O20" s="59" t="s">
        <v>13</v>
      </c>
      <c r="P20" s="31">
        <v>1.03</v>
      </c>
      <c r="Q20" s="6"/>
      <c r="R20" s="7"/>
    </row>
    <row r="21" spans="2:18" ht="15" thickBot="1" x14ac:dyDescent="0.35">
      <c r="B21" s="4"/>
      <c r="C21" s="37" t="s">
        <v>16</v>
      </c>
      <c r="D21" s="38">
        <v>20</v>
      </c>
      <c r="E21" s="16">
        <v>0.65</v>
      </c>
      <c r="F21" s="11"/>
      <c r="G21" s="39" t="s">
        <v>16</v>
      </c>
      <c r="H21" s="40">
        <v>5</v>
      </c>
      <c r="I21" s="41">
        <v>1.03</v>
      </c>
      <c r="J21" s="11"/>
      <c r="K21" s="39" t="s">
        <v>18</v>
      </c>
      <c r="L21" s="40">
        <v>1</v>
      </c>
      <c r="M21" s="41">
        <v>1.03</v>
      </c>
      <c r="N21" s="30"/>
      <c r="O21" s="59" t="s">
        <v>14</v>
      </c>
      <c r="P21" s="31">
        <v>1.0900000000000001</v>
      </c>
      <c r="Q21" s="6"/>
      <c r="R21" s="7"/>
    </row>
    <row r="22" spans="2:18" ht="15" thickBot="1" x14ac:dyDescent="0.35">
      <c r="B22" s="4"/>
      <c r="C22" s="32" t="s">
        <v>16</v>
      </c>
      <c r="D22" s="42">
        <v>40</v>
      </c>
      <c r="E22" s="22">
        <v>1</v>
      </c>
      <c r="F22" s="11"/>
      <c r="G22" s="34" t="s">
        <v>16</v>
      </c>
      <c r="H22" s="35">
        <v>10</v>
      </c>
      <c r="I22" s="36">
        <v>1.06</v>
      </c>
      <c r="J22" s="11"/>
      <c r="K22" s="34" t="s">
        <v>18</v>
      </c>
      <c r="L22" s="35">
        <v>2</v>
      </c>
      <c r="M22" s="36">
        <v>1.06</v>
      </c>
      <c r="N22" s="30"/>
      <c r="O22" s="60" t="s">
        <v>17</v>
      </c>
      <c r="P22" s="43">
        <f>P19*P20*P21</f>
        <v>1.1227</v>
      </c>
      <c r="Q22" s="6"/>
      <c r="R22" s="7"/>
    </row>
    <row r="23" spans="2:18" x14ac:dyDescent="0.3">
      <c r="B23" s="4"/>
      <c r="C23" s="37" t="s">
        <v>16</v>
      </c>
      <c r="D23" s="38">
        <v>60</v>
      </c>
      <c r="E23" s="16">
        <f t="shared" ref="E23:E32" si="3">$E$22*(D23/$D$22)*0.75</f>
        <v>1.125</v>
      </c>
      <c r="F23" s="11"/>
      <c r="G23" s="39" t="s">
        <v>16</v>
      </c>
      <c r="H23" s="40">
        <v>15</v>
      </c>
      <c r="I23" s="41">
        <v>1.0900000000000001</v>
      </c>
      <c r="J23" s="11"/>
      <c r="K23" s="39" t="s">
        <v>18</v>
      </c>
      <c r="L23" s="40">
        <v>3</v>
      </c>
      <c r="M23" s="41">
        <v>1.0900000000000001</v>
      </c>
      <c r="N23" s="30"/>
      <c r="O23" s="6"/>
      <c r="P23" s="6"/>
      <c r="Q23" s="6"/>
      <c r="R23" s="7"/>
    </row>
    <row r="24" spans="2:18" ht="15" thickBot="1" x14ac:dyDescent="0.35">
      <c r="B24" s="4"/>
      <c r="C24" s="32" t="s">
        <v>16</v>
      </c>
      <c r="D24" s="42">
        <v>80</v>
      </c>
      <c r="E24" s="41">
        <f t="shared" si="3"/>
        <v>1.5</v>
      </c>
      <c r="F24" s="11"/>
      <c r="G24" s="34" t="s">
        <v>16</v>
      </c>
      <c r="H24" s="35">
        <v>20</v>
      </c>
      <c r="I24" s="36">
        <v>1.1200000000000001</v>
      </c>
      <c r="J24" s="11"/>
      <c r="K24" s="44" t="s">
        <v>18</v>
      </c>
      <c r="L24" s="45">
        <v>4</v>
      </c>
      <c r="M24" s="46">
        <v>1.1200000000000001</v>
      </c>
      <c r="N24" s="30"/>
      <c r="O24" s="30"/>
      <c r="P24" s="30"/>
      <c r="Q24" s="6"/>
      <c r="R24" s="7"/>
    </row>
    <row r="25" spans="2:18" x14ac:dyDescent="0.3">
      <c r="B25" s="4"/>
      <c r="C25" s="37" t="s">
        <v>16</v>
      </c>
      <c r="D25" s="38">
        <v>100</v>
      </c>
      <c r="E25" s="36">
        <f t="shared" si="3"/>
        <v>1.875</v>
      </c>
      <c r="F25" s="11"/>
      <c r="G25" s="39" t="s">
        <v>16</v>
      </c>
      <c r="H25" s="40">
        <v>30</v>
      </c>
      <c r="I25" s="41">
        <v>1.1499999999999999</v>
      </c>
      <c r="J25" s="11"/>
      <c r="K25" s="47"/>
      <c r="L25" s="11"/>
      <c r="M25" s="30"/>
      <c r="N25" s="30"/>
      <c r="O25" s="30"/>
      <c r="P25" s="30"/>
      <c r="Q25" s="6"/>
      <c r="R25" s="7"/>
    </row>
    <row r="26" spans="2:18" x14ac:dyDescent="0.3">
      <c r="B26" s="4"/>
      <c r="C26" s="32" t="s">
        <v>16</v>
      </c>
      <c r="D26" s="42">
        <v>120</v>
      </c>
      <c r="E26" s="41">
        <f t="shared" si="3"/>
        <v>2.25</v>
      </c>
      <c r="F26" s="11"/>
      <c r="G26" s="34" t="s">
        <v>16</v>
      </c>
      <c r="H26" s="35">
        <v>40</v>
      </c>
      <c r="I26" s="36">
        <v>1.18</v>
      </c>
      <c r="J26" s="11"/>
      <c r="K26" s="11"/>
      <c r="L26" s="11"/>
      <c r="M26" s="30"/>
      <c r="N26" s="30"/>
      <c r="O26" s="30"/>
      <c r="P26" s="30"/>
      <c r="Q26" s="6"/>
      <c r="R26" s="7"/>
    </row>
    <row r="27" spans="2:18" x14ac:dyDescent="0.3">
      <c r="B27" s="4"/>
      <c r="C27" s="37" t="s">
        <v>16</v>
      </c>
      <c r="D27" s="38">
        <v>140</v>
      </c>
      <c r="E27" s="36">
        <f t="shared" si="3"/>
        <v>2.625</v>
      </c>
      <c r="F27" s="11"/>
      <c r="G27" s="39" t="s">
        <v>16</v>
      </c>
      <c r="H27" s="40">
        <v>50</v>
      </c>
      <c r="I27" s="41">
        <v>1.21</v>
      </c>
      <c r="J27" s="11"/>
      <c r="K27" s="11"/>
      <c r="L27" s="11"/>
      <c r="M27" s="11"/>
      <c r="N27" s="11"/>
      <c r="O27" s="11"/>
      <c r="P27" s="11"/>
      <c r="Q27" s="6"/>
      <c r="R27" s="7"/>
    </row>
    <row r="28" spans="2:18" x14ac:dyDescent="0.3">
      <c r="B28" s="4"/>
      <c r="C28" s="32" t="s">
        <v>16</v>
      </c>
      <c r="D28" s="42">
        <v>160</v>
      </c>
      <c r="E28" s="41">
        <f t="shared" si="3"/>
        <v>3</v>
      </c>
      <c r="F28" s="11"/>
      <c r="G28" s="34" t="s">
        <v>16</v>
      </c>
      <c r="H28" s="35">
        <v>75</v>
      </c>
      <c r="I28" s="36">
        <v>1.24</v>
      </c>
      <c r="J28" s="11"/>
      <c r="K28" s="11"/>
      <c r="L28" s="11"/>
      <c r="M28" s="11"/>
      <c r="N28" s="11"/>
      <c r="O28" s="11"/>
      <c r="P28" s="11"/>
      <c r="Q28" s="6"/>
      <c r="R28" s="7"/>
    </row>
    <row r="29" spans="2:18" ht="15" thickBot="1" x14ac:dyDescent="0.35">
      <c r="B29" s="4"/>
      <c r="C29" s="37" t="s">
        <v>16</v>
      </c>
      <c r="D29" s="38">
        <v>180</v>
      </c>
      <c r="E29" s="36">
        <f t="shared" si="3"/>
        <v>3.375</v>
      </c>
      <c r="F29" s="11"/>
      <c r="G29" s="48" t="s">
        <v>16</v>
      </c>
      <c r="H29" s="49">
        <v>100</v>
      </c>
      <c r="I29" s="50">
        <v>1.27</v>
      </c>
      <c r="J29" s="11"/>
      <c r="K29" s="11"/>
      <c r="L29" s="11"/>
      <c r="M29" s="11"/>
      <c r="N29" s="11"/>
      <c r="O29" s="11"/>
      <c r="P29" s="11"/>
      <c r="Q29" s="6"/>
      <c r="R29" s="7"/>
    </row>
    <row r="30" spans="2:18" x14ac:dyDescent="0.3">
      <c r="B30" s="4"/>
      <c r="C30" s="32" t="s">
        <v>16</v>
      </c>
      <c r="D30" s="42">
        <v>200</v>
      </c>
      <c r="E30" s="41">
        <f t="shared" si="3"/>
        <v>3.75</v>
      </c>
      <c r="F30" s="11"/>
      <c r="G30" s="47"/>
      <c r="H30" s="51"/>
      <c r="I30" s="11"/>
      <c r="J30" s="11"/>
      <c r="K30" s="11"/>
      <c r="L30" s="11"/>
      <c r="M30" s="11"/>
      <c r="N30" s="11"/>
      <c r="O30" s="11"/>
      <c r="P30" s="11"/>
      <c r="Q30" s="6"/>
      <c r="R30" s="7"/>
    </row>
    <row r="31" spans="2:18" x14ac:dyDescent="0.3">
      <c r="B31" s="4"/>
      <c r="C31" s="37" t="s">
        <v>16</v>
      </c>
      <c r="D31" s="38">
        <v>250</v>
      </c>
      <c r="E31" s="36">
        <f t="shared" si="3"/>
        <v>4.6875</v>
      </c>
      <c r="F31" s="11"/>
      <c r="G31" s="47"/>
      <c r="H31" s="11"/>
      <c r="I31" s="11"/>
      <c r="J31" s="11"/>
      <c r="K31" s="11"/>
      <c r="L31" s="11"/>
      <c r="M31" s="11"/>
      <c r="N31" s="11"/>
      <c r="O31" s="11"/>
      <c r="P31" s="11"/>
      <c r="Q31" s="6"/>
      <c r="R31" s="7"/>
    </row>
    <row r="32" spans="2:18" ht="15" thickBot="1" x14ac:dyDescent="0.35">
      <c r="B32" s="4"/>
      <c r="C32" s="52" t="s">
        <v>16</v>
      </c>
      <c r="D32" s="53">
        <v>300</v>
      </c>
      <c r="E32" s="50">
        <f t="shared" si="3"/>
        <v>5.625</v>
      </c>
      <c r="F32" s="11"/>
      <c r="G32" s="47"/>
      <c r="H32" s="11"/>
      <c r="I32" s="11"/>
      <c r="J32" s="11"/>
      <c r="K32" s="11"/>
      <c r="L32" s="11"/>
      <c r="M32" s="11"/>
      <c r="N32" s="11"/>
      <c r="O32" s="11"/>
      <c r="P32" s="11"/>
      <c r="Q32" s="6"/>
      <c r="R32" s="7"/>
    </row>
    <row r="33" spans="2:18" ht="15" thickBot="1" x14ac:dyDescent="0.35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</sheetData>
  <mergeCells count="9">
    <mergeCell ref="C19:D19"/>
    <mergeCell ref="G19:H19"/>
    <mergeCell ref="K19:L19"/>
    <mergeCell ref="C3:H3"/>
    <mergeCell ref="L3:Q3"/>
    <mergeCell ref="C18:E18"/>
    <mergeCell ref="G18:I18"/>
    <mergeCell ref="K18:M18"/>
    <mergeCell ref="O18:P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Solo</vt:lpstr>
      <vt:lpstr>Dupla Masc.</vt:lpstr>
      <vt:lpstr>Quarteto Misto</vt:lpstr>
      <vt:lpstr>Calcule o fator final da Etapa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</dc:creator>
  <cp:lastModifiedBy>Frederico</cp:lastModifiedBy>
  <dcterms:created xsi:type="dcterms:W3CDTF">2015-02-10T17:18:06Z</dcterms:created>
  <dcterms:modified xsi:type="dcterms:W3CDTF">2019-11-07T14:45:46Z</dcterms:modified>
</cp:coreProperties>
</file>